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'Stundenzettel'!$A$1:$H$58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DDD"/>
    <numFmt numFmtId="166" formatCode="HH:MM"/>
  </numFmts>
  <fonts count="8">
    <font>
      <name val="Calibri"/>
      <family val="2"/>
      <color theme="1"/>
      <sz val="11"/>
      <scheme val="minor"/>
    </font>
    <font>
      <b val="1"/>
      <color rgb="0016202E"/>
      <sz val="18"/>
    </font>
    <font>
      <b val="1"/>
    </font>
    <font>
      <b val="1"/>
      <color rgb="00FFFFFF"/>
    </font>
    <font>
      <b val="1"/>
      <color rgb="0016202E"/>
      <sz val="12"/>
    </font>
    <font>
      <i val="1"/>
      <color rgb="006B7885"/>
      <sz val="9"/>
    </font>
    <font>
      <b val="1"/>
      <color rgb="0016202E"/>
      <sz val="14"/>
    </font>
    <font>
      <i val="1"/>
      <color rgb="006B7885"/>
    </font>
  </fonts>
  <fills count="4">
    <fill>
      <patternFill/>
    </fill>
    <fill>
      <patternFill patternType="gray125"/>
    </fill>
    <fill>
      <patternFill patternType="solid">
        <fgColor rgb="00EEF4FA"/>
      </patternFill>
    </fill>
    <fill>
      <patternFill patternType="solid">
        <fgColor rgb="0016202E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2" fillId="0" borderId="0" applyAlignment="1" pivotButton="0" quotePrefix="0" xfId="0">
      <alignment horizontal="right"/>
    </xf>
    <xf numFmtId="0" fontId="2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2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4" fillId="0" borderId="0" pivotButton="0" quotePrefix="0" xfId="0"/>
    <xf numFmtId="0" fontId="3" fillId="3" borderId="1" pivotButton="0" quotePrefix="0" xfId="0"/>
    <xf numFmtId="2" fontId="0" fillId="0" borderId="1" applyAlignment="1" pivotButton="0" quotePrefix="0" xfId="0">
      <alignment horizontal="left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3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22" customWidth="1" min="3" max="3"/>
    <col width="40" customWidth="1" min="4" max="4"/>
    <col width="9" customWidth="1" min="5" max="5"/>
    <col width="9" customWidth="1" min="6" max="6"/>
    <col width="11" customWidth="1" min="7" max="7"/>
    <col width="9" customWidth="1" min="8" max="8"/>
  </cols>
  <sheetData>
    <row r="1" ht="28" customHeight="1">
      <c r="A1" s="1" t="inlineStr">
        <is>
          <t>Stundenzettel Monat</t>
        </is>
      </c>
    </row>
    <row r="3">
      <c r="A3" s="2" t="inlineStr">
        <is>
          <t>Name</t>
        </is>
      </c>
      <c r="B3" s="3" t="n"/>
      <c r="E3" s="4" t="inlineStr">
        <is>
          <t>Monat (1-12)</t>
        </is>
      </c>
      <c r="H3" s="5">
        <f>MONTH(TODAY())</f>
        <v/>
      </c>
    </row>
    <row r="4">
      <c r="A4" s="2" t="inlineStr">
        <is>
          <t>Kunde oder Firma</t>
        </is>
      </c>
      <c r="B4" s="3" t="n"/>
      <c r="E4" s="4" t="inlineStr">
        <is>
          <t>Jahr</t>
        </is>
      </c>
      <c r="H4" s="5">
        <f>YEAR(TODAY())</f>
        <v/>
      </c>
    </row>
    <row r="6" ht="20" customHeight="1">
      <c r="A6" s="6" t="inlineStr">
        <is>
          <t>Datum</t>
        </is>
      </c>
      <c r="B6" s="6" t="inlineStr">
        <is>
          <t>Tag</t>
        </is>
      </c>
      <c r="C6" s="6" t="inlineStr">
        <is>
          <t>Projekt</t>
        </is>
      </c>
      <c r="D6" s="7" t="inlineStr">
        <is>
          <t>Tätigkeit</t>
        </is>
      </c>
      <c r="E6" s="6" t="inlineStr">
        <is>
          <t>Beginn</t>
        </is>
      </c>
      <c r="F6" s="6" t="inlineStr">
        <is>
          <t>Ende</t>
        </is>
      </c>
      <c r="G6" s="6" t="inlineStr">
        <is>
          <t>Pause (Min.)</t>
        </is>
      </c>
      <c r="H6" s="6" t="inlineStr">
        <is>
          <t>Stunden</t>
        </is>
      </c>
    </row>
    <row r="7">
      <c r="A7" s="8">
        <f>IF(1&lt;=DAY(EOMONTH(DATE($H$4,$H$3,1),0)),DATE($H$4,$H$3,1),"")</f>
        <v/>
      </c>
      <c r="B7" s="9">
        <f>IF(A7="","",A7)</f>
        <v/>
      </c>
      <c r="C7" s="10" t="n"/>
      <c r="D7" s="10" t="n"/>
      <c r="E7" s="11" t="n"/>
      <c r="F7" s="11" t="n"/>
      <c r="G7" s="12" t="n"/>
      <c r="H7" s="13">
        <f>IF(AND(ISNUMBER(E7),ISNUMBER(F7)),ROUND((F7-E7+(F7&lt;E7))*24-N(G7)/60,2),"")</f>
        <v/>
      </c>
    </row>
    <row r="8">
      <c r="A8" s="8">
        <f>IF(2&lt;=DAY(EOMONTH(DATE($H$4,$H$3,1),0)),DATE($H$4,$H$3,2),"")</f>
        <v/>
      </c>
      <c r="B8" s="9">
        <f>IF(A8="","",A8)</f>
        <v/>
      </c>
      <c r="C8" s="10" t="n"/>
      <c r="D8" s="10" t="n"/>
      <c r="E8" s="11" t="n"/>
      <c r="F8" s="11" t="n"/>
      <c r="G8" s="12" t="n"/>
      <c r="H8" s="13">
        <f>IF(AND(ISNUMBER(E8),ISNUMBER(F8)),ROUND((F8-E8+(F8&lt;E8))*24-N(G8)/60,2),"")</f>
        <v/>
      </c>
    </row>
    <row r="9">
      <c r="A9" s="8">
        <f>IF(3&lt;=DAY(EOMONTH(DATE($H$4,$H$3,1),0)),DATE($H$4,$H$3,3),"")</f>
        <v/>
      </c>
      <c r="B9" s="9">
        <f>IF(A9="","",A9)</f>
        <v/>
      </c>
      <c r="C9" s="10" t="n"/>
      <c r="D9" s="10" t="n"/>
      <c r="E9" s="11" t="n"/>
      <c r="F9" s="11" t="n"/>
      <c r="G9" s="12" t="n"/>
      <c r="H9" s="13">
        <f>IF(AND(ISNUMBER(E9),ISNUMBER(F9)),ROUND((F9-E9+(F9&lt;E9))*24-N(G9)/60,2),"")</f>
        <v/>
      </c>
    </row>
    <row r="10">
      <c r="A10" s="8">
        <f>IF(4&lt;=DAY(EOMONTH(DATE($H$4,$H$3,1),0)),DATE($H$4,$H$3,4),"")</f>
        <v/>
      </c>
      <c r="B10" s="9">
        <f>IF(A10="","",A10)</f>
        <v/>
      </c>
      <c r="C10" s="10" t="n"/>
      <c r="D10" s="10" t="n"/>
      <c r="E10" s="11" t="n"/>
      <c r="F10" s="11" t="n"/>
      <c r="G10" s="12" t="n"/>
      <c r="H10" s="13">
        <f>IF(AND(ISNUMBER(E10),ISNUMBER(F10)),ROUND((F10-E10+(F10&lt;E10))*24-N(G10)/60,2),"")</f>
        <v/>
      </c>
    </row>
    <row r="11">
      <c r="A11" s="8">
        <f>IF(5&lt;=DAY(EOMONTH(DATE($H$4,$H$3,1),0)),DATE($H$4,$H$3,5),"")</f>
        <v/>
      </c>
      <c r="B11" s="9">
        <f>IF(A11="","",A11)</f>
        <v/>
      </c>
      <c r="C11" s="10" t="n"/>
      <c r="D11" s="10" t="n"/>
      <c r="E11" s="11" t="n"/>
      <c r="F11" s="11" t="n"/>
      <c r="G11" s="12" t="n"/>
      <c r="H11" s="13">
        <f>IF(AND(ISNUMBER(E11),ISNUMBER(F11)),ROUND((F11-E11+(F11&lt;E11))*24-N(G11)/60,2),"")</f>
        <v/>
      </c>
    </row>
    <row r="12">
      <c r="A12" s="8">
        <f>IF(6&lt;=DAY(EOMONTH(DATE($H$4,$H$3,1),0)),DATE($H$4,$H$3,6),"")</f>
        <v/>
      </c>
      <c r="B12" s="9">
        <f>IF(A12="","",A12)</f>
        <v/>
      </c>
      <c r="C12" s="10" t="n"/>
      <c r="D12" s="10" t="n"/>
      <c r="E12" s="11" t="n"/>
      <c r="F12" s="11" t="n"/>
      <c r="G12" s="12" t="n"/>
      <c r="H12" s="13">
        <f>IF(AND(ISNUMBER(E12),ISNUMBER(F12)),ROUND((F12-E12+(F12&lt;E12))*24-N(G12)/60,2),"")</f>
        <v/>
      </c>
    </row>
    <row r="13">
      <c r="A13" s="8">
        <f>IF(7&lt;=DAY(EOMONTH(DATE($H$4,$H$3,1),0)),DATE($H$4,$H$3,7),"")</f>
        <v/>
      </c>
      <c r="B13" s="9">
        <f>IF(A13="","",A13)</f>
        <v/>
      </c>
      <c r="C13" s="10" t="n"/>
      <c r="D13" s="10" t="n"/>
      <c r="E13" s="11" t="n"/>
      <c r="F13" s="11" t="n"/>
      <c r="G13" s="12" t="n"/>
      <c r="H13" s="13">
        <f>IF(AND(ISNUMBER(E13),ISNUMBER(F13)),ROUND((F13-E13+(F13&lt;E13))*24-N(G13)/60,2),"")</f>
        <v/>
      </c>
    </row>
    <row r="14">
      <c r="A14" s="8">
        <f>IF(8&lt;=DAY(EOMONTH(DATE($H$4,$H$3,1),0)),DATE($H$4,$H$3,8),"")</f>
        <v/>
      </c>
      <c r="B14" s="9">
        <f>IF(A14="","",A14)</f>
        <v/>
      </c>
      <c r="C14" s="10" t="n"/>
      <c r="D14" s="10" t="n"/>
      <c r="E14" s="11" t="n"/>
      <c r="F14" s="11" t="n"/>
      <c r="G14" s="12" t="n"/>
      <c r="H14" s="13">
        <f>IF(AND(ISNUMBER(E14),ISNUMBER(F14)),ROUND((F14-E14+(F14&lt;E14))*24-N(G14)/60,2),"")</f>
        <v/>
      </c>
    </row>
    <row r="15">
      <c r="A15" s="8">
        <f>IF(9&lt;=DAY(EOMONTH(DATE($H$4,$H$3,1),0)),DATE($H$4,$H$3,9),"")</f>
        <v/>
      </c>
      <c r="B15" s="9">
        <f>IF(A15="","",A15)</f>
        <v/>
      </c>
      <c r="C15" s="10" t="n"/>
      <c r="D15" s="10" t="n"/>
      <c r="E15" s="11" t="n"/>
      <c r="F15" s="11" t="n"/>
      <c r="G15" s="12" t="n"/>
      <c r="H15" s="13">
        <f>IF(AND(ISNUMBER(E15),ISNUMBER(F15)),ROUND((F15-E15+(F15&lt;E15))*24-N(G15)/60,2),"")</f>
        <v/>
      </c>
    </row>
    <row r="16">
      <c r="A16" s="8">
        <f>IF(10&lt;=DAY(EOMONTH(DATE($H$4,$H$3,1),0)),DATE($H$4,$H$3,10),"")</f>
        <v/>
      </c>
      <c r="B16" s="9">
        <f>IF(A16="","",A16)</f>
        <v/>
      </c>
      <c r="C16" s="10" t="n"/>
      <c r="D16" s="10" t="n"/>
      <c r="E16" s="11" t="n"/>
      <c r="F16" s="11" t="n"/>
      <c r="G16" s="12" t="n"/>
      <c r="H16" s="13">
        <f>IF(AND(ISNUMBER(E16),ISNUMBER(F16)),ROUND((F16-E16+(F16&lt;E16))*24-N(G16)/60,2),"")</f>
        <v/>
      </c>
    </row>
    <row r="17">
      <c r="A17" s="8">
        <f>IF(11&lt;=DAY(EOMONTH(DATE($H$4,$H$3,1),0)),DATE($H$4,$H$3,11),"")</f>
        <v/>
      </c>
      <c r="B17" s="9">
        <f>IF(A17="","",A17)</f>
        <v/>
      </c>
      <c r="C17" s="10" t="n"/>
      <c r="D17" s="10" t="n"/>
      <c r="E17" s="11" t="n"/>
      <c r="F17" s="11" t="n"/>
      <c r="G17" s="12" t="n"/>
      <c r="H17" s="13">
        <f>IF(AND(ISNUMBER(E17),ISNUMBER(F17)),ROUND((F17-E17+(F17&lt;E17))*24-N(G17)/60,2),"")</f>
        <v/>
      </c>
    </row>
    <row r="18">
      <c r="A18" s="8">
        <f>IF(12&lt;=DAY(EOMONTH(DATE($H$4,$H$3,1),0)),DATE($H$4,$H$3,12),"")</f>
        <v/>
      </c>
      <c r="B18" s="9">
        <f>IF(A18="","",A18)</f>
        <v/>
      </c>
      <c r="C18" s="10" t="n"/>
      <c r="D18" s="10" t="n"/>
      <c r="E18" s="11" t="n"/>
      <c r="F18" s="11" t="n"/>
      <c r="G18" s="12" t="n"/>
      <c r="H18" s="13">
        <f>IF(AND(ISNUMBER(E18),ISNUMBER(F18)),ROUND((F18-E18+(F18&lt;E18))*24-N(G18)/60,2),"")</f>
        <v/>
      </c>
    </row>
    <row r="19">
      <c r="A19" s="8">
        <f>IF(13&lt;=DAY(EOMONTH(DATE($H$4,$H$3,1),0)),DATE($H$4,$H$3,13),"")</f>
        <v/>
      </c>
      <c r="B19" s="9">
        <f>IF(A19="","",A19)</f>
        <v/>
      </c>
      <c r="C19" s="10" t="n"/>
      <c r="D19" s="10" t="n"/>
      <c r="E19" s="11" t="n"/>
      <c r="F19" s="11" t="n"/>
      <c r="G19" s="12" t="n"/>
      <c r="H19" s="13">
        <f>IF(AND(ISNUMBER(E19),ISNUMBER(F19)),ROUND((F19-E19+(F19&lt;E19))*24-N(G19)/60,2),"")</f>
        <v/>
      </c>
    </row>
    <row r="20">
      <c r="A20" s="8">
        <f>IF(14&lt;=DAY(EOMONTH(DATE($H$4,$H$3,1),0)),DATE($H$4,$H$3,14),"")</f>
        <v/>
      </c>
      <c r="B20" s="9">
        <f>IF(A20="","",A20)</f>
        <v/>
      </c>
      <c r="C20" s="10" t="n"/>
      <c r="D20" s="10" t="n"/>
      <c r="E20" s="11" t="n"/>
      <c r="F20" s="11" t="n"/>
      <c r="G20" s="12" t="n"/>
      <c r="H20" s="13">
        <f>IF(AND(ISNUMBER(E20),ISNUMBER(F20)),ROUND((F20-E20+(F20&lt;E20))*24-N(G20)/60,2),"")</f>
        <v/>
      </c>
    </row>
    <row r="21">
      <c r="A21" s="8">
        <f>IF(15&lt;=DAY(EOMONTH(DATE($H$4,$H$3,1),0)),DATE($H$4,$H$3,15),"")</f>
        <v/>
      </c>
      <c r="B21" s="9">
        <f>IF(A21="","",A21)</f>
        <v/>
      </c>
      <c r="C21" s="10" t="n"/>
      <c r="D21" s="10" t="n"/>
      <c r="E21" s="11" t="n"/>
      <c r="F21" s="11" t="n"/>
      <c r="G21" s="12" t="n"/>
      <c r="H21" s="13">
        <f>IF(AND(ISNUMBER(E21),ISNUMBER(F21)),ROUND((F21-E21+(F21&lt;E21))*24-N(G21)/60,2),"")</f>
        <v/>
      </c>
    </row>
    <row r="22">
      <c r="A22" s="8">
        <f>IF(16&lt;=DAY(EOMONTH(DATE($H$4,$H$3,1),0)),DATE($H$4,$H$3,16),"")</f>
        <v/>
      </c>
      <c r="B22" s="9">
        <f>IF(A22="","",A22)</f>
        <v/>
      </c>
      <c r="C22" s="10" t="n"/>
      <c r="D22" s="10" t="n"/>
      <c r="E22" s="11" t="n"/>
      <c r="F22" s="11" t="n"/>
      <c r="G22" s="12" t="n"/>
      <c r="H22" s="13">
        <f>IF(AND(ISNUMBER(E22),ISNUMBER(F22)),ROUND((F22-E22+(F22&lt;E22))*24-N(G22)/60,2),"")</f>
        <v/>
      </c>
    </row>
    <row r="23">
      <c r="A23" s="8">
        <f>IF(17&lt;=DAY(EOMONTH(DATE($H$4,$H$3,1),0)),DATE($H$4,$H$3,17),"")</f>
        <v/>
      </c>
      <c r="B23" s="9">
        <f>IF(A23="","",A23)</f>
        <v/>
      </c>
      <c r="C23" s="10" t="n"/>
      <c r="D23" s="10" t="n"/>
      <c r="E23" s="11" t="n"/>
      <c r="F23" s="11" t="n"/>
      <c r="G23" s="12" t="n"/>
      <c r="H23" s="13">
        <f>IF(AND(ISNUMBER(E23),ISNUMBER(F23)),ROUND((F23-E23+(F23&lt;E23))*24-N(G23)/60,2),"")</f>
        <v/>
      </c>
    </row>
    <row r="24">
      <c r="A24" s="8">
        <f>IF(18&lt;=DAY(EOMONTH(DATE($H$4,$H$3,1),0)),DATE($H$4,$H$3,18),"")</f>
        <v/>
      </c>
      <c r="B24" s="9">
        <f>IF(A24="","",A24)</f>
        <v/>
      </c>
      <c r="C24" s="10" t="n"/>
      <c r="D24" s="10" t="n"/>
      <c r="E24" s="11" t="n"/>
      <c r="F24" s="11" t="n"/>
      <c r="G24" s="12" t="n"/>
      <c r="H24" s="13">
        <f>IF(AND(ISNUMBER(E24),ISNUMBER(F24)),ROUND((F24-E24+(F24&lt;E24))*24-N(G24)/60,2),"")</f>
        <v/>
      </c>
    </row>
    <row r="25">
      <c r="A25" s="8">
        <f>IF(19&lt;=DAY(EOMONTH(DATE($H$4,$H$3,1),0)),DATE($H$4,$H$3,19),"")</f>
        <v/>
      </c>
      <c r="B25" s="9">
        <f>IF(A25="","",A25)</f>
        <v/>
      </c>
      <c r="C25" s="10" t="n"/>
      <c r="D25" s="10" t="n"/>
      <c r="E25" s="11" t="n"/>
      <c r="F25" s="11" t="n"/>
      <c r="G25" s="12" t="n"/>
      <c r="H25" s="13">
        <f>IF(AND(ISNUMBER(E25),ISNUMBER(F25)),ROUND((F25-E25+(F25&lt;E25))*24-N(G25)/60,2),"")</f>
        <v/>
      </c>
    </row>
    <row r="26">
      <c r="A26" s="8">
        <f>IF(20&lt;=DAY(EOMONTH(DATE($H$4,$H$3,1),0)),DATE($H$4,$H$3,20),"")</f>
        <v/>
      </c>
      <c r="B26" s="9">
        <f>IF(A26="","",A26)</f>
        <v/>
      </c>
      <c r="C26" s="10" t="n"/>
      <c r="D26" s="10" t="n"/>
      <c r="E26" s="11" t="n"/>
      <c r="F26" s="11" t="n"/>
      <c r="G26" s="12" t="n"/>
      <c r="H26" s="13">
        <f>IF(AND(ISNUMBER(E26),ISNUMBER(F26)),ROUND((F26-E26+(F26&lt;E26))*24-N(G26)/60,2),"")</f>
        <v/>
      </c>
    </row>
    <row r="27">
      <c r="A27" s="8">
        <f>IF(21&lt;=DAY(EOMONTH(DATE($H$4,$H$3,1),0)),DATE($H$4,$H$3,21),"")</f>
        <v/>
      </c>
      <c r="B27" s="9">
        <f>IF(A27="","",A27)</f>
        <v/>
      </c>
      <c r="C27" s="10" t="n"/>
      <c r="D27" s="10" t="n"/>
      <c r="E27" s="11" t="n"/>
      <c r="F27" s="11" t="n"/>
      <c r="G27" s="12" t="n"/>
      <c r="H27" s="13">
        <f>IF(AND(ISNUMBER(E27),ISNUMBER(F27)),ROUND((F27-E27+(F27&lt;E27))*24-N(G27)/60,2),"")</f>
        <v/>
      </c>
    </row>
    <row r="28">
      <c r="A28" s="8">
        <f>IF(22&lt;=DAY(EOMONTH(DATE($H$4,$H$3,1),0)),DATE($H$4,$H$3,22),"")</f>
        <v/>
      </c>
      <c r="B28" s="9">
        <f>IF(A28="","",A28)</f>
        <v/>
      </c>
      <c r="C28" s="10" t="n"/>
      <c r="D28" s="10" t="n"/>
      <c r="E28" s="11" t="n"/>
      <c r="F28" s="11" t="n"/>
      <c r="G28" s="12" t="n"/>
      <c r="H28" s="13">
        <f>IF(AND(ISNUMBER(E28),ISNUMBER(F28)),ROUND((F28-E28+(F28&lt;E28))*24-N(G28)/60,2),"")</f>
        <v/>
      </c>
    </row>
    <row r="29">
      <c r="A29" s="8">
        <f>IF(23&lt;=DAY(EOMONTH(DATE($H$4,$H$3,1),0)),DATE($H$4,$H$3,23),"")</f>
        <v/>
      </c>
      <c r="B29" s="9">
        <f>IF(A29="","",A29)</f>
        <v/>
      </c>
      <c r="C29" s="10" t="n"/>
      <c r="D29" s="10" t="n"/>
      <c r="E29" s="11" t="n"/>
      <c r="F29" s="11" t="n"/>
      <c r="G29" s="12" t="n"/>
      <c r="H29" s="13">
        <f>IF(AND(ISNUMBER(E29),ISNUMBER(F29)),ROUND((F29-E29+(F29&lt;E29))*24-N(G29)/60,2),"")</f>
        <v/>
      </c>
    </row>
    <row r="30">
      <c r="A30" s="8">
        <f>IF(24&lt;=DAY(EOMONTH(DATE($H$4,$H$3,1),0)),DATE($H$4,$H$3,24),"")</f>
        <v/>
      </c>
      <c r="B30" s="9">
        <f>IF(A30="","",A30)</f>
        <v/>
      </c>
      <c r="C30" s="10" t="n"/>
      <c r="D30" s="10" t="n"/>
      <c r="E30" s="11" t="n"/>
      <c r="F30" s="11" t="n"/>
      <c r="G30" s="12" t="n"/>
      <c r="H30" s="13">
        <f>IF(AND(ISNUMBER(E30),ISNUMBER(F30)),ROUND((F30-E30+(F30&lt;E30))*24-N(G30)/60,2),"")</f>
        <v/>
      </c>
    </row>
    <row r="31">
      <c r="A31" s="8">
        <f>IF(25&lt;=DAY(EOMONTH(DATE($H$4,$H$3,1),0)),DATE($H$4,$H$3,25),"")</f>
        <v/>
      </c>
      <c r="B31" s="9">
        <f>IF(A31="","",A31)</f>
        <v/>
      </c>
      <c r="C31" s="10" t="n"/>
      <c r="D31" s="10" t="n"/>
      <c r="E31" s="11" t="n"/>
      <c r="F31" s="11" t="n"/>
      <c r="G31" s="12" t="n"/>
      <c r="H31" s="13">
        <f>IF(AND(ISNUMBER(E31),ISNUMBER(F31)),ROUND((F31-E31+(F31&lt;E31))*24-N(G31)/60,2),"")</f>
        <v/>
      </c>
    </row>
    <row r="32">
      <c r="A32" s="8">
        <f>IF(26&lt;=DAY(EOMONTH(DATE($H$4,$H$3,1),0)),DATE($H$4,$H$3,26),"")</f>
        <v/>
      </c>
      <c r="B32" s="9">
        <f>IF(A32="","",A32)</f>
        <v/>
      </c>
      <c r="C32" s="10" t="n"/>
      <c r="D32" s="10" t="n"/>
      <c r="E32" s="11" t="n"/>
      <c r="F32" s="11" t="n"/>
      <c r="G32" s="12" t="n"/>
      <c r="H32" s="13">
        <f>IF(AND(ISNUMBER(E32),ISNUMBER(F32)),ROUND((F32-E32+(F32&lt;E32))*24-N(G32)/60,2),"")</f>
        <v/>
      </c>
    </row>
    <row r="33">
      <c r="A33" s="8">
        <f>IF(27&lt;=DAY(EOMONTH(DATE($H$4,$H$3,1),0)),DATE($H$4,$H$3,27),"")</f>
        <v/>
      </c>
      <c r="B33" s="9">
        <f>IF(A33="","",A33)</f>
        <v/>
      </c>
      <c r="C33" s="10" t="n"/>
      <c r="D33" s="10" t="n"/>
      <c r="E33" s="11" t="n"/>
      <c r="F33" s="11" t="n"/>
      <c r="G33" s="12" t="n"/>
      <c r="H33" s="13">
        <f>IF(AND(ISNUMBER(E33),ISNUMBER(F33)),ROUND((F33-E33+(F33&lt;E33))*24-N(G33)/60,2),"")</f>
        <v/>
      </c>
    </row>
    <row r="34">
      <c r="A34" s="8">
        <f>IF(28&lt;=DAY(EOMONTH(DATE($H$4,$H$3,1),0)),DATE($H$4,$H$3,28),"")</f>
        <v/>
      </c>
      <c r="B34" s="9">
        <f>IF(A34="","",A34)</f>
        <v/>
      </c>
      <c r="C34" s="10" t="n"/>
      <c r="D34" s="10" t="n"/>
      <c r="E34" s="11" t="n"/>
      <c r="F34" s="11" t="n"/>
      <c r="G34" s="12" t="n"/>
      <c r="H34" s="13">
        <f>IF(AND(ISNUMBER(E34),ISNUMBER(F34)),ROUND((F34-E34+(F34&lt;E34))*24-N(G34)/60,2),"")</f>
        <v/>
      </c>
    </row>
    <row r="35">
      <c r="A35" s="8">
        <f>IF(29&lt;=DAY(EOMONTH(DATE($H$4,$H$3,1),0)),DATE($H$4,$H$3,29),"")</f>
        <v/>
      </c>
      <c r="B35" s="9">
        <f>IF(A35="","",A35)</f>
        <v/>
      </c>
      <c r="C35" s="10" t="n"/>
      <c r="D35" s="10" t="n"/>
      <c r="E35" s="11" t="n"/>
      <c r="F35" s="11" t="n"/>
      <c r="G35" s="12" t="n"/>
      <c r="H35" s="13">
        <f>IF(AND(ISNUMBER(E35),ISNUMBER(F35)),ROUND((F35-E35+(F35&lt;E35))*24-N(G35)/60,2),"")</f>
        <v/>
      </c>
    </row>
    <row r="36">
      <c r="A36" s="8">
        <f>IF(30&lt;=DAY(EOMONTH(DATE($H$4,$H$3,1),0)),DATE($H$4,$H$3,30),"")</f>
        <v/>
      </c>
      <c r="B36" s="9">
        <f>IF(A36="","",A36)</f>
        <v/>
      </c>
      <c r="C36" s="10" t="n"/>
      <c r="D36" s="10" t="n"/>
      <c r="E36" s="11" t="n"/>
      <c r="F36" s="11" t="n"/>
      <c r="G36" s="12" t="n"/>
      <c r="H36" s="13">
        <f>IF(AND(ISNUMBER(E36),ISNUMBER(F36)),ROUND((F36-E36+(F36&lt;E36))*24-N(G36)/60,2),"")</f>
        <v/>
      </c>
    </row>
    <row r="37">
      <c r="A37" s="8">
        <f>IF(31&lt;=DAY(EOMONTH(DATE($H$4,$H$3,1),0)),DATE($H$4,$H$3,31),"")</f>
        <v/>
      </c>
      <c r="B37" s="9">
        <f>IF(A37="","",A37)</f>
        <v/>
      </c>
      <c r="C37" s="10" t="n"/>
      <c r="D37" s="10" t="n"/>
      <c r="E37" s="11" t="n"/>
      <c r="F37" s="11" t="n"/>
      <c r="G37" s="12" t="n"/>
      <c r="H37" s="13">
        <f>IF(AND(ISNUMBER(E37),ISNUMBER(F37)),ROUND((F37-E37+(F37&lt;E37))*24-N(G37)/60,2),"")</f>
        <v/>
      </c>
    </row>
    <row r="38">
      <c r="E38" s="4" t="inlineStr">
        <is>
          <t>Stunden gesamt</t>
        </is>
      </c>
      <c r="H38" s="14">
        <f>SUM(H7:H37)</f>
        <v/>
      </c>
    </row>
    <row r="39">
      <c r="E39" s="15" t="inlineStr">
        <is>
          <t>Arbeitstage</t>
        </is>
      </c>
      <c r="H39" s="16">
        <f>COUNTIF(H7:H37,"&gt;0")</f>
        <v/>
      </c>
    </row>
    <row r="41">
      <c r="A41" s="17" t="inlineStr">
        <is>
          <t>Stunden pro Projekt</t>
        </is>
      </c>
    </row>
    <row r="42">
      <c r="C42" s="18" t="inlineStr">
        <is>
          <t>Projekt</t>
        </is>
      </c>
      <c r="D42" s="18" t="inlineStr">
        <is>
          <t>Stunden</t>
        </is>
      </c>
    </row>
    <row r="43">
      <c r="C43" s="3" t="n"/>
      <c r="D43" s="19">
        <f>IF(C43="","",SUMIF($C$7:$C$37,C43,$H$7:$H$37))</f>
        <v/>
      </c>
    </row>
    <row r="44">
      <c r="C44" s="3" t="n"/>
      <c r="D44" s="19">
        <f>IF(C44="","",SUMIF($C$7:$C$37,C44,$H$7:$H$37))</f>
        <v/>
      </c>
    </row>
    <row r="45">
      <c r="C45" s="3" t="n"/>
      <c r="D45" s="19">
        <f>IF(C45="","",SUMIF($C$7:$C$37,C45,$H$7:$H$37))</f>
        <v/>
      </c>
    </row>
    <row r="46">
      <c r="C46" s="3" t="n"/>
      <c r="D46" s="19">
        <f>IF(C46="","",SUMIF($C$7:$C$37,C46,$H$7:$H$37))</f>
        <v/>
      </c>
    </row>
    <row r="47">
      <c r="C47" s="3" t="n"/>
      <c r="D47" s="19">
        <f>IF(C47="","",SUMIF($C$7:$C$37,C47,$H$7:$H$37))</f>
        <v/>
      </c>
    </row>
    <row r="48">
      <c r="C48" s="3" t="n"/>
      <c r="D48" s="19">
        <f>IF(C48="","",SUMIF($C$7:$C$37,C48,$H$7:$H$37))</f>
        <v/>
      </c>
    </row>
    <row r="49">
      <c r="C49" s="3" t="n"/>
      <c r="D49" s="19">
        <f>IF(C49="","",SUMIF($C$7:$C$37,C49,$H$7:$H$37))</f>
        <v/>
      </c>
    </row>
    <row r="50">
      <c r="C50" s="3" t="n"/>
      <c r="D50" s="19">
        <f>IF(C50="","",SUMIF($C$7:$C$37,C50,$H$7:$H$37))</f>
        <v/>
      </c>
    </row>
    <row r="52">
      <c r="A52" s="2" t="inlineStr">
        <is>
          <t>Unterschrift Mitarbeiter</t>
        </is>
      </c>
      <c r="E52" s="2" t="inlineStr">
        <is>
          <t>Unterschrift Kunde oder Vorgesetzter</t>
        </is>
      </c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</row>
    <row r="56">
      <c r="A56" t="inlineStr">
        <is>
          <t>Datum:</t>
        </is>
      </c>
      <c r="E56" t="inlineStr">
        <is>
          <t>Datum:</t>
        </is>
      </c>
    </row>
    <row r="58">
      <c r="A58" s="20" t="inlineStr">
        <is>
          <t>Kostenlose Vorlage von TimeViking. Stunden direkt in Odoo, mit Monats-PDF im eigenen Design: testen Sie TimeViking.</t>
        </is>
      </c>
    </row>
  </sheetData>
  <mergeCells count="8">
    <mergeCell ref="B3:D3"/>
    <mergeCell ref="A53:D55"/>
    <mergeCell ref="E53:H55"/>
    <mergeCell ref="E39:G39"/>
    <mergeCell ref="B4:D4"/>
    <mergeCell ref="E4:G4"/>
    <mergeCell ref="E3:G3"/>
    <mergeCell ref="E38:G38"/>
  </mergeCells>
  <conditionalFormatting sqref="A7:H37">
    <cfRule type="expression" priority="1" dxfId="0">
      <formula>AND(ISNUMBER($A7),WEEKDAY($A7,2)&gt;5)</formula>
    </cfRule>
  </conditionalFormatting>
  <dataValidations count="2">
    <dataValidation sqref="H3" showDropDown="0" showInputMessage="0" showErrorMessage="0" allowBlank="0" type="whole" operator="between">
      <formula1>1</formula1>
      <formula2>12</formula2>
    </dataValidation>
    <dataValidation sqref="H4" showDropDown="0" showInputMessage="0" showErrorMessage="0" allowBlank="0" type="whole" operator="between">
      <formula1>2000</formula1>
      <formula2>2100</formula2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1" t="inlineStr">
        <is>
          <t>So verwenden Sie die Vorlage</t>
        </is>
      </c>
    </row>
    <row r="3">
      <c r="A3" s="22" t="inlineStr">
        <is>
          <t>1. Tragen Sie oben Ihren Namen, den Kunden oder die Firma, den Monat (1 bis 12) und das Jahr ein. Datum und Wochentag folgen automatisch.</t>
        </is>
      </c>
    </row>
    <row r="5">
      <c r="A5" s="22" t="inlineStr">
        <is>
          <t>2. Tragen Sie pro Tag das Projekt und eine kurze Tätigkeit ein.</t>
        </is>
      </c>
    </row>
    <row r="7">
      <c r="A7" s="22" t="inlineStr">
        <is>
          <t>3. Tragen Sie Beginn und Ende (z. B. 8:30 und 17:00) und die Pause in Minuten ein. Excel berechnet die Stunden.</t>
        </is>
      </c>
    </row>
    <row r="9">
      <c r="A9" s="22" t="inlineStr">
        <is>
          <t xml:space="preserve">   Ohne Beginn und Ende? Tippen Sie die Stunden direkt in die Spalte Stunden (z. B. 7,5).</t>
        </is>
      </c>
    </row>
    <row r="11">
      <c r="A11" s="22" t="inlineStr">
        <is>
          <t>4. Unten stehen die Summe, die Arbeitstage und die Stunden pro Projekt (Projektnamen wie in der Tabelle eintragen).</t>
        </is>
      </c>
    </row>
    <row r="13">
      <c r="A13" s="22" t="inlineStr">
        <is>
          <t>5. Auf A4 drucken (bereits eingestellt) und unterschreiben lassen, oder als PDF speichern.</t>
        </is>
      </c>
    </row>
    <row r="15">
      <c r="A15" s="22" t="inlineStr">
        <is>
          <t>Mehrere Projekte an einem Tag? Fügen Sie innerhalb der Tabelle eine Zeile ein; die Summen rechnen mit.</t>
        </is>
      </c>
    </row>
    <row r="17">
      <c r="A17" s="23" t="inlineStr">
        <is>
          <t>Kostenlose Vorlage von TimeViking. Stunden direkt in Odoo, mit Monats-PDF im eigenen Design: testen Sie TimeViking.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TimeViking</dc:creator>
  <dc:title xmlns:dc="http://purl.org/dc/elements/1.1/">Stundenzettel Monat</dc:title>
  <dcterms:created xmlns:dcterms="http://purl.org/dc/terms/" xmlns:xsi="http://www.w3.org/2001/XMLSchema-instance" xsi:type="dcterms:W3CDTF">2026-10-08T00:00:00Z</dcterms:created>
  <dcterms:modified xmlns:dcterms="http://purl.org/dc/terms/" xmlns:xsi="http://www.w3.org/2001/XMLSchema-instance" xsi:type="dcterms:W3CDTF">2026-10-08T13:10:19Z</dcterms:modified>
</cp:coreProperties>
</file>